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W7" i="1"/>
  <c r="N7"/>
  <c r="M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<sst xmlns="http://schemas.openxmlformats.org/spreadsheetml/2006/main" count="69" uniqueCount="61">
  <si>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</si>
  <si>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Досрочные выборы депутатов Совета депутатов Заволжского сельского поселения Калининского района Тверской области пятого созыва</t>
  </si>
  <si>
    <t>территориальная избирательная комиссия Калининского района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</si>
  <si>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</si>
  <si>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</si>
  <si>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</si>
  <si>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</si>
  <si>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</si>
  <si>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</si>
  <si>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</si>
  <si>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</si>
  <si>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</si>
  <si>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</si>
  <si>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</si>
  <si>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</si>
  <si>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</si>
  <si>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</si>
  <si>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</si>
  <si>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</si>
  <si>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</si>
  <si>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</si>
  <si>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</si>
  <si>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</si>
  <si>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</si>
  <si>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</si>
  <si>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</si>
  <si>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</si>
  <si>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</si>
  <si>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</si>
  <si>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</si>
  <si>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</si>
  <si>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</si>
  <si>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</si>
  <si>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</si>
  <si>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</si>
  <si>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Желудков Александр Сергеевич</t>
  </si>
  <si>
    <t>Протасов Игорь Александрович</t>
  </si>
  <si>
    <t>Селезнёв Вячеслав Николаевич</t>
  </si>
  <si>
    <t>Подобуева Галина Анатольевна</t>
  </si>
  <si>
    <t>Салий Виктор георгиевич</t>
  </si>
  <si>
    <t>Феоктистова Татьяна Юрьевна</t>
  </si>
  <si>
    <t>Смирнова Наталья Валентиновна</t>
  </si>
  <si>
    <t>Шишков Евгений Борисович</t>
  </si>
  <si>
    <t>Березина Людмила Александровна</t>
  </si>
  <si>
    <t>Лисова Елена Александровна</t>
  </si>
  <si>
    <t>Гончаров Олег Витальевич</t>
  </si>
  <si>
    <t>Сёмин Владимир Андреевич</t>
  </si>
  <si>
    <t>Соколов Денис Алексеевич</t>
  </si>
  <si>
    <t>Рыбаков Дмитрий Владимирович</t>
  </si>
  <si>
    <t>Верба Вера Ивановна</t>
  </si>
  <si>
    <t>Проданюк Василий Алексеевич</t>
  </si>
  <si>
    <t>Комельков Олег Николаевич</t>
  </si>
  <si>
    <t>Киселев Владимир Александрович</t>
  </si>
  <si>
    <t>Стома Светлана Викторовна</t>
  </si>
  <si>
    <t>Фролов Андрей Александрович</t>
  </si>
  <si>
    <t>Гусейнов Руслан Муслимович</t>
  </si>
  <si>
    <t>По состоянию на 14.10.2019</t>
  </si>
  <si>
    <t>Легра Санчес Юлия Александровна</t>
  </si>
  <si>
    <t>Зеленов Александр Евгеньевич</t>
  </si>
  <si>
    <t>Полищук Василий Ксенофонтович</t>
  </si>
  <si>
    <t>Леонова Маргарита Михайловна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</si>
</sst>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workbookViewId="0">
      <selection activeCell="AN8" sqref="AN8"/>
    </sheetView>
  </sheetViews>
  <sheetFormatPr defaultRowHeight="15"/>
  <cols>
    <col min="1" max="1" width="5.7109375" customWidth="1"/>
    <col min="2" max="3" width="19.140625" customWidth="1"/>
    <col min="4" max="12" width="7.7109375" customWidth="1"/>
  </cols>
  <sheetData>
    <row r="1" spans="1:40" ht="15" customHeight="1"/>
    <row r="2" spans="1:40" ht="4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40" ht="40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40" ht="15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40">
      <c r="L5" s="12" t="s">
        <v>56</v>
      </c>
    </row>
    <row r="6" spans="1:40">
      <c r="L6" s="1" t="s">
        <v>3</v>
      </c>
    </row>
    <row r="7" spans="1:40" ht="153">
      <c r="A7" s="2" t="str">
        <f>"№ строки"</f>
        <v>№ строки</v>
      </c>
      <c r="B7" s="2" t="str">
        <f>"Строка финансового отчета"</f>
        <v>Строка финансового отчета</v>
      </c>
      <c r="C7" s="2" t="str">
        <f>"Шифр строки"</f>
        <v>Шифр строки</v>
      </c>
      <c r="D7" s="3" t="str">
        <f>"Алексеев Игорь Валерьевич"</f>
        <v>Алексеев Игорь Валерьевич</v>
      </c>
      <c r="E7" s="3" t="str">
        <f>"Балакирева Галина Ивановна"</f>
        <v>Балакирева Галина Ивановна</v>
      </c>
      <c r="F7" s="3" t="str">
        <f>"Липатов Павел Владимирович"</f>
        <v>Липатов Павел Владимирович</v>
      </c>
      <c r="G7" s="3" t="str">
        <f>"Мищенко Андрей Юрьевич"</f>
        <v>Мищенко Андрей Юрьевич</v>
      </c>
      <c r="H7" s="3" t="str">
        <f>"Полуэктова Алина Александровна"</f>
        <v>Полуэктова Алина Александровна</v>
      </c>
      <c r="I7" s="3" t="str">
        <f>"Грицков Андрей Алексеевич"</f>
        <v>Грицков Андрей Алексеевич</v>
      </c>
      <c r="J7" s="3" t="str">
        <f>"Захарова Людмила Сергеевна"</f>
        <v>Захарова Людмила Сергеевна</v>
      </c>
      <c r="K7" s="3" t="str">
        <f>"Коротеев Виктор Михайлович"</f>
        <v>Коротеев Виктор Михайлович</v>
      </c>
      <c r="L7" s="3" t="str">
        <f>"Марченко Валерия Викторовна"</f>
        <v>Марченко Валерия Викторовна</v>
      </c>
      <c r="M7" s="3" t="str">
        <f>"Баранова Татьяна Валентиновна"</f>
        <v>Баранова Татьяна Валентиновна</v>
      </c>
      <c r="N7" s="3" t="str">
        <f>"Даньковых Ирина Николаевна"</f>
        <v>Даньковых Ирина Николаевна</v>
      </c>
      <c r="O7" s="10" t="s">
        <v>35</v>
      </c>
      <c r="P7" s="14" t="s">
        <v>36</v>
      </c>
      <c r="Q7" s="14" t="s">
        <v>37</v>
      </c>
      <c r="R7" s="17" t="s">
        <v>38</v>
      </c>
      <c r="S7" s="17" t="s">
        <v>39</v>
      </c>
      <c r="T7" s="17" t="s">
        <v>40</v>
      </c>
      <c r="U7" s="17" t="s">
        <v>41</v>
      </c>
      <c r="V7" s="17" t="s">
        <v>42</v>
      </c>
      <c r="W7" s="17" t="str">
        <f>"Шепелев Владислав Иванович"</f>
        <v>Шепелев Владислав Иванович</v>
      </c>
      <c r="X7" s="17" t="s">
        <v>43</v>
      </c>
      <c r="Y7" s="17" t="s">
        <v>44</v>
      </c>
      <c r="Z7" s="17" t="s">
        <v>45</v>
      </c>
      <c r="AA7" s="17" t="s">
        <v>46</v>
      </c>
      <c r="AB7" s="17" t="s">
        <v>47</v>
      </c>
      <c r="AC7" s="17" t="s">
        <v>48</v>
      </c>
      <c r="AD7" s="17" t="s">
        <v>49</v>
      </c>
      <c r="AE7" s="17" t="s">
        <v>50</v>
      </c>
      <c r="AF7" s="17" t="s">
        <v>51</v>
      </c>
      <c r="AG7" s="17" t="s">
        <v>52</v>
      </c>
      <c r="AH7" s="17" t="s">
        <v>53</v>
      </c>
      <c r="AI7" s="17" t="s">
        <v>54</v>
      </c>
      <c r="AJ7" s="17" t="s">
        <v>55</v>
      </c>
      <c r="AK7" s="17" t="s">
        <v>57</v>
      </c>
      <c r="AL7" s="17" t="s">
        <v>58</v>
      </c>
      <c r="AM7" s="17" t="s">
        <v>59</v>
      </c>
      <c r="AN7" s="17" t="s">
        <v>60</v>
      </c>
    </row>
    <row r="8" spans="1:40">
      <c r="A8" s="4" t="s">
        <v>4</v>
      </c>
      <c r="B8" s="2" t="str">
        <f>"2"</f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9">
        <v>15</v>
      </c>
      <c r="P8" s="13">
        <v>16</v>
      </c>
      <c r="Q8" s="13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</row>
    <row r="9" spans="1:40" ht="38.25">
      <c r="A9" s="5" t="s">
        <v>4</v>
      </c>
      <c r="B9" s="6" t="str">
        <f>"Поступило средств в избирательный фонд, всего"</f>
        <v>Поступило средств в избирательный фонд, всего</v>
      </c>
      <c r="C9" s="7">
        <v>10</v>
      </c>
      <c r="D9" s="8">
        <v>15000</v>
      </c>
      <c r="E9" s="8">
        <v>250</v>
      </c>
      <c r="F9" s="8">
        <v>8810</v>
      </c>
      <c r="G9" s="8">
        <v>0</v>
      </c>
      <c r="H9" s="8">
        <v>0</v>
      </c>
      <c r="I9" s="8">
        <v>9000</v>
      </c>
      <c r="J9" s="8">
        <v>0</v>
      </c>
      <c r="K9" s="8">
        <v>0</v>
      </c>
      <c r="L9" s="8">
        <v>0</v>
      </c>
      <c r="M9" s="8">
        <v>150</v>
      </c>
      <c r="N9" s="8">
        <v>3560</v>
      </c>
      <c r="O9" s="11">
        <v>0</v>
      </c>
      <c r="P9" s="15">
        <v>0</v>
      </c>
      <c r="Q9" s="15">
        <v>9300</v>
      </c>
      <c r="R9" s="18">
        <v>3560</v>
      </c>
      <c r="S9" s="18">
        <v>9900</v>
      </c>
      <c r="T9" s="18">
        <v>150</v>
      </c>
      <c r="U9" s="18">
        <v>3909</v>
      </c>
      <c r="V9" s="18">
        <v>2500</v>
      </c>
      <c r="W9" s="18">
        <v>0</v>
      </c>
      <c r="X9" s="18">
        <v>3000</v>
      </c>
      <c r="Y9" s="18">
        <v>150</v>
      </c>
      <c r="Z9" s="18">
        <v>10000</v>
      </c>
      <c r="AA9" s="18">
        <v>5840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5200</v>
      </c>
      <c r="AH9" s="18">
        <v>13300</v>
      </c>
      <c r="AI9" s="18">
        <v>735</v>
      </c>
      <c r="AJ9" s="18">
        <v>0</v>
      </c>
      <c r="AK9" s="18">
        <v>15000</v>
      </c>
      <c r="AL9" s="18">
        <v>0</v>
      </c>
      <c r="AM9" s="18">
        <v>45077</v>
      </c>
      <c r="AN9" s="18">
        <v>11150</v>
      </c>
    </row>
    <row r="10" spans="1:40">
      <c r="A10" s="5" t="s">
        <v>5</v>
      </c>
      <c r="B10" s="7" t="str">
        <f>"в том числе"</f>
        <v>в том числе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5"/>
      <c r="Q10" s="15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76.5">
      <c r="A11" s="5" t="s">
        <v>6</v>
      </c>
      <c r="B11" s="6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7">
        <v>20</v>
      </c>
      <c r="D11" s="8">
        <v>15000</v>
      </c>
      <c r="E11" s="8">
        <v>250</v>
      </c>
      <c r="F11" s="8">
        <v>8810</v>
      </c>
      <c r="G11" s="8">
        <v>0</v>
      </c>
      <c r="H11" s="8">
        <v>0</v>
      </c>
      <c r="I11" s="8">
        <v>9000</v>
      </c>
      <c r="J11" s="8">
        <v>0</v>
      </c>
      <c r="K11" s="8">
        <v>0</v>
      </c>
      <c r="L11" s="8">
        <v>0</v>
      </c>
      <c r="M11" s="8">
        <v>150</v>
      </c>
      <c r="N11" s="8">
        <v>3560</v>
      </c>
      <c r="O11" s="11">
        <v>0</v>
      </c>
      <c r="P11" s="15">
        <v>0</v>
      </c>
      <c r="Q11" s="15">
        <v>9300</v>
      </c>
      <c r="R11" s="18">
        <v>3560</v>
      </c>
      <c r="S11" s="18">
        <v>9900</v>
      </c>
      <c r="T11" s="18">
        <v>150</v>
      </c>
      <c r="U11" s="18">
        <v>3909</v>
      </c>
      <c r="V11" s="18">
        <v>2500</v>
      </c>
      <c r="W11" s="18">
        <v>0</v>
      </c>
      <c r="X11" s="18">
        <v>3000</v>
      </c>
      <c r="Y11" s="18">
        <v>150</v>
      </c>
      <c r="Z11" s="18">
        <v>10000</v>
      </c>
      <c r="AA11" s="18">
        <v>5840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5200</v>
      </c>
      <c r="AH11" s="18">
        <v>13300</v>
      </c>
      <c r="AI11" s="18">
        <v>735</v>
      </c>
      <c r="AJ11" s="18">
        <v>0</v>
      </c>
      <c r="AK11" s="18">
        <v>15000</v>
      </c>
      <c r="AL11" s="18">
        <v>0</v>
      </c>
      <c r="AM11" s="18">
        <v>45077</v>
      </c>
      <c r="AN11" s="18">
        <v>11150</v>
      </c>
    </row>
    <row r="12" spans="1:40">
      <c r="A12" s="5" t="s">
        <v>5</v>
      </c>
      <c r="B12" s="7" t="str">
        <f>"из них"</f>
        <v>из них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"/>
      <c r="P12" s="15"/>
      <c r="Q12" s="1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51">
      <c r="A13" s="5" t="s">
        <v>7</v>
      </c>
      <c r="B13" s="6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7">
        <v>30</v>
      </c>
      <c r="D13" s="8">
        <v>0</v>
      </c>
      <c r="E13" s="8">
        <v>250</v>
      </c>
      <c r="F13" s="8">
        <v>8810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150</v>
      </c>
      <c r="N13" s="8">
        <v>3560</v>
      </c>
      <c r="O13" s="11">
        <v>0</v>
      </c>
      <c r="P13" s="15">
        <v>0</v>
      </c>
      <c r="Q13" s="15">
        <v>9300</v>
      </c>
      <c r="R13" s="18">
        <v>3560</v>
      </c>
      <c r="S13" s="18">
        <v>0</v>
      </c>
      <c r="T13" s="18">
        <v>150</v>
      </c>
      <c r="U13" s="18">
        <v>3909</v>
      </c>
      <c r="V13" s="18">
        <v>2500</v>
      </c>
      <c r="W13" s="18">
        <v>0</v>
      </c>
      <c r="X13" s="18">
        <v>3000</v>
      </c>
      <c r="Y13" s="18">
        <v>150</v>
      </c>
      <c r="Z13" s="18">
        <v>10000</v>
      </c>
      <c r="AA13" s="18">
        <v>5840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5200</v>
      </c>
      <c r="AH13" s="18">
        <v>13300</v>
      </c>
      <c r="AI13" s="18">
        <v>735</v>
      </c>
      <c r="AJ13" s="18">
        <v>0</v>
      </c>
      <c r="AK13" s="18">
        <v>0</v>
      </c>
      <c r="AL13" s="18">
        <v>0</v>
      </c>
      <c r="AM13" s="18">
        <v>45077</v>
      </c>
      <c r="AN13" s="18">
        <v>11150</v>
      </c>
    </row>
    <row r="14" spans="1:40" ht="63.75">
      <c r="A14" s="5" t="s">
        <v>8</v>
      </c>
      <c r="B14" s="6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7">
        <v>40</v>
      </c>
      <c r="D14" s="8">
        <v>15000</v>
      </c>
      <c r="E14" s="8">
        <v>0</v>
      </c>
      <c r="F14" s="8">
        <v>0</v>
      </c>
      <c r="G14" s="8">
        <v>0</v>
      </c>
      <c r="H14" s="8">
        <v>0</v>
      </c>
      <c r="I14" s="8">
        <v>9000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1">
        <v>0</v>
      </c>
      <c r="P14" s="15">
        <v>0</v>
      </c>
      <c r="Q14" s="15">
        <v>0</v>
      </c>
      <c r="R14" s="18">
        <v>0</v>
      </c>
      <c r="S14" s="18">
        <v>9900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15000</v>
      </c>
      <c r="AL14" s="18">
        <v>0</v>
      </c>
      <c r="AM14" s="18">
        <v>0</v>
      </c>
      <c r="AN14" s="18">
        <v>0</v>
      </c>
    </row>
    <row r="15" spans="1:40" ht="38.25">
      <c r="A15" s="5" t="s">
        <v>9</v>
      </c>
      <c r="B15" s="6" t="str">
        <f>"Добровольные пожертвования гражданина"</f>
        <v>Добровольные пожертвования гражданина</v>
      </c>
      <c r="C15" s="7">
        <v>50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1">
        <v>0</v>
      </c>
      <c r="P15" s="15">
        <v>0</v>
      </c>
      <c r="Q15" s="15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</row>
    <row r="16" spans="1:40" ht="38.25">
      <c r="A16" s="5" t="s">
        <v>10</v>
      </c>
      <c r="B16" s="6" t="str">
        <f>"Добровольные пожертвования юридического лица"</f>
        <v>Добровольные пожертвования юридического лица</v>
      </c>
      <c r="C16" s="7">
        <v>60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11">
        <v>0</v>
      </c>
      <c r="P16" s="15">
        <v>0</v>
      </c>
      <c r="Q16" s="15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</row>
    <row r="17" spans="1:40" ht="102">
      <c r="A17" s="5" t="s">
        <v>11</v>
      </c>
      <c r="B17" s="6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7">
        <v>70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1">
        <v>0</v>
      </c>
      <c r="P17" s="15">
        <v>0</v>
      </c>
      <c r="Q17" s="15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</row>
    <row r="18" spans="1:40">
      <c r="A18" s="5" t="s">
        <v>5</v>
      </c>
      <c r="B18" s="7" t="str">
        <f>"из них"</f>
        <v>из них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5"/>
      <c r="Q18" s="15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1">
      <c r="A19" s="5" t="s">
        <v>12</v>
      </c>
      <c r="B19" s="6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7">
        <v>80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1">
        <v>0</v>
      </c>
      <c r="P19" s="15">
        <v>0</v>
      </c>
      <c r="Q19" s="15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</row>
    <row r="20" spans="1:40" ht="63.75">
      <c r="A20" s="5" t="s">
        <v>13</v>
      </c>
      <c r="B20" s="6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7">
        <v>90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1">
        <v>0</v>
      </c>
      <c r="P20" s="15">
        <v>0</v>
      </c>
      <c r="Q20" s="15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</row>
    <row r="21" spans="1:40">
      <c r="A21" s="5" t="s">
        <v>14</v>
      </c>
      <c r="B21" s="6" t="str">
        <f>"Средства гражданина"</f>
        <v>Средства гражданина</v>
      </c>
      <c r="C21" s="7">
        <v>100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1">
        <v>0</v>
      </c>
      <c r="P21" s="15">
        <v>0</v>
      </c>
      <c r="Q21" s="15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</row>
    <row r="22" spans="1:40" ht="25.5">
      <c r="A22" s="5" t="s">
        <v>15</v>
      </c>
      <c r="B22" s="6" t="str">
        <f>"Средства юридического лица"</f>
        <v>Средства юридического лица</v>
      </c>
      <c r="C22" s="7">
        <v>110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1">
        <v>0</v>
      </c>
      <c r="P22" s="15">
        <v>0</v>
      </c>
      <c r="Q22" s="15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</row>
    <row r="23" spans="1:40" ht="51">
      <c r="A23" s="5" t="s">
        <v>16</v>
      </c>
      <c r="B23" s="6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7">
        <v>120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1">
        <v>0</v>
      </c>
      <c r="P23" s="15">
        <v>0</v>
      </c>
      <c r="Q23" s="15">
        <v>0</v>
      </c>
      <c r="R23" s="18">
        <v>0</v>
      </c>
      <c r="S23" s="18">
        <v>0</v>
      </c>
      <c r="T23" s="18">
        <v>0</v>
      </c>
      <c r="U23" s="18">
        <v>0</v>
      </c>
      <c r="V23" s="18">
        <v>240.5</v>
      </c>
      <c r="W23" s="18">
        <v>0</v>
      </c>
      <c r="X23" s="18">
        <v>0</v>
      </c>
      <c r="Y23" s="18">
        <v>0</v>
      </c>
      <c r="Z23" s="18">
        <v>3000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</row>
    <row r="24" spans="1:40">
      <c r="A24" s="5" t="s">
        <v>5</v>
      </c>
      <c r="B24" s="7" t="str">
        <f>"из них"</f>
        <v>из них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5"/>
      <c r="Q24" s="1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25.5">
      <c r="A25" s="5" t="s">
        <v>17</v>
      </c>
      <c r="B25" s="6" t="str">
        <f>"Перечислено в доход бюджета"</f>
        <v>Перечислено в доход бюджета</v>
      </c>
      <c r="C25" s="7">
        <v>130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1">
        <v>0</v>
      </c>
      <c r="P25" s="15">
        <v>0</v>
      </c>
      <c r="Q25" s="15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</row>
    <row r="26" spans="1:40" ht="89.25">
      <c r="A26" s="5" t="s">
        <v>18</v>
      </c>
      <c r="B26" s="6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7">
        <v>140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1">
        <v>0</v>
      </c>
      <c r="P26" s="15">
        <v>0</v>
      </c>
      <c r="Q26" s="15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</row>
    <row r="27" spans="1:40">
      <c r="A27" s="5" t="s">
        <v>5</v>
      </c>
      <c r="B27" s="7" t="str">
        <f>"из них"</f>
        <v>из них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5"/>
      <c r="Q27" s="15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02">
      <c r="A28" s="5" t="s">
        <v>19</v>
      </c>
      <c r="B28" s="6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7">
        <v>150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1">
        <v>0</v>
      </c>
      <c r="P28" s="15">
        <v>0</v>
      </c>
      <c r="Q28" s="15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</row>
    <row r="29" spans="1:40" ht="102">
      <c r="A29" s="5" t="s">
        <v>20</v>
      </c>
      <c r="B29" s="6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7">
        <v>160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1">
        <v>0</v>
      </c>
      <c r="P29" s="15">
        <v>0</v>
      </c>
      <c r="Q29" s="15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</row>
    <row r="30" spans="1:40" ht="38.25">
      <c r="A30" s="5" t="s">
        <v>21</v>
      </c>
      <c r="B30" s="6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7">
        <v>170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11">
        <v>0</v>
      </c>
      <c r="P30" s="15">
        <v>0</v>
      </c>
      <c r="Q30" s="15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</row>
    <row r="31" spans="1:40" ht="63.75">
      <c r="A31" s="5" t="s">
        <v>22</v>
      </c>
      <c r="B31" s="6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7">
        <v>180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11">
        <v>0</v>
      </c>
      <c r="P31" s="15">
        <v>0</v>
      </c>
      <c r="Q31" s="15">
        <v>0</v>
      </c>
      <c r="R31" s="18">
        <v>0</v>
      </c>
      <c r="S31" s="18">
        <v>0</v>
      </c>
      <c r="T31" s="18">
        <v>0</v>
      </c>
      <c r="U31" s="18">
        <v>0</v>
      </c>
      <c r="V31" s="18">
        <v>240.5</v>
      </c>
      <c r="W31" s="18">
        <v>0</v>
      </c>
      <c r="X31" s="18">
        <v>0</v>
      </c>
      <c r="Y31" s="18">
        <v>0</v>
      </c>
      <c r="Z31" s="18">
        <v>3000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</row>
    <row r="32" spans="1:40" ht="25.5">
      <c r="A32" s="5" t="s">
        <v>23</v>
      </c>
      <c r="B32" s="6" t="str">
        <f>"Израсходовано средств, всего"</f>
        <v>Израсходовано средств, всего</v>
      </c>
      <c r="C32" s="7">
        <v>190</v>
      </c>
      <c r="D32" s="8">
        <v>15000</v>
      </c>
      <c r="E32" s="8">
        <v>250</v>
      </c>
      <c r="F32" s="8">
        <v>8810</v>
      </c>
      <c r="G32" s="8">
        <v>0</v>
      </c>
      <c r="H32" s="8">
        <v>0</v>
      </c>
      <c r="I32" s="8">
        <v>9000</v>
      </c>
      <c r="J32" s="8">
        <v>0</v>
      </c>
      <c r="K32" s="8">
        <v>0</v>
      </c>
      <c r="L32" s="8">
        <v>0</v>
      </c>
      <c r="M32" s="8">
        <v>150</v>
      </c>
      <c r="N32" s="8">
        <v>3560</v>
      </c>
      <c r="O32" s="11">
        <v>0</v>
      </c>
      <c r="P32" s="15">
        <v>0</v>
      </c>
      <c r="Q32" s="15">
        <v>9300</v>
      </c>
      <c r="R32" s="18">
        <v>3560</v>
      </c>
      <c r="S32" s="18">
        <v>9900</v>
      </c>
      <c r="T32" s="18">
        <v>150</v>
      </c>
      <c r="U32" s="18">
        <v>3909</v>
      </c>
      <c r="V32" s="18">
        <v>2259.5</v>
      </c>
      <c r="W32" s="18">
        <v>0</v>
      </c>
      <c r="X32" s="18">
        <v>3000</v>
      </c>
      <c r="Y32" s="18">
        <v>150</v>
      </c>
      <c r="Z32" s="18">
        <v>7000</v>
      </c>
      <c r="AA32" s="18">
        <v>5840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5200</v>
      </c>
      <c r="AH32" s="18">
        <v>13300</v>
      </c>
      <c r="AI32" s="18">
        <v>735</v>
      </c>
      <c r="AJ32" s="18">
        <v>0</v>
      </c>
      <c r="AK32" s="18">
        <v>15000</v>
      </c>
      <c r="AL32" s="18">
        <v>0</v>
      </c>
      <c r="AM32" s="18">
        <v>45077</v>
      </c>
      <c r="AN32" s="18">
        <v>11150</v>
      </c>
    </row>
    <row r="33" spans="1:40">
      <c r="A33" s="5" t="s">
        <v>5</v>
      </c>
      <c r="B33" s="7" t="str">
        <f>"из них"</f>
        <v>из них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5"/>
      <c r="Q33" s="15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51">
      <c r="A34" s="5" t="s">
        <v>24</v>
      </c>
      <c r="B34" s="6" t="str">
        <f>"На организацию сбора подписей избирателей, 
из них"</f>
        <v>На организацию сбора подписей избирателей, 
из них</v>
      </c>
      <c r="C34" s="7">
        <v>200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1">
        <v>0</v>
      </c>
      <c r="P34" s="15">
        <v>0</v>
      </c>
      <c r="Q34" s="15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</row>
    <row r="35" spans="1:40">
      <c r="A35" s="5" t="s">
        <v>5</v>
      </c>
      <c r="B35" s="7" t="str">
        <f>"из них"</f>
        <v>из них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5"/>
      <c r="Q35" s="15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51">
      <c r="A36" s="5" t="s">
        <v>25</v>
      </c>
      <c r="B36" s="6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7">
        <v>210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1">
        <v>0</v>
      </c>
      <c r="P36" s="15">
        <v>0</v>
      </c>
      <c r="Q36" s="15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</row>
    <row r="37" spans="1:40" ht="51">
      <c r="A37" s="5" t="s">
        <v>26</v>
      </c>
      <c r="B37" s="6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7">
        <v>220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1">
        <v>0</v>
      </c>
      <c r="P37" s="15">
        <v>0</v>
      </c>
      <c r="Q37" s="15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</row>
    <row r="38" spans="1:40" ht="63.75">
      <c r="A38" s="5" t="s">
        <v>27</v>
      </c>
      <c r="B38" s="6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7">
        <v>230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1">
        <v>0</v>
      </c>
      <c r="P38" s="15">
        <v>0</v>
      </c>
      <c r="Q38" s="15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</row>
    <row r="39" spans="1:40" ht="63.75">
      <c r="A39" s="5" t="s">
        <v>28</v>
      </c>
      <c r="B39" s="6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7">
        <v>240</v>
      </c>
      <c r="D39" s="8">
        <v>9060</v>
      </c>
      <c r="E39" s="8">
        <v>250</v>
      </c>
      <c r="F39" s="8">
        <v>8810</v>
      </c>
      <c r="G39" s="8">
        <v>0</v>
      </c>
      <c r="H39" s="8">
        <v>0</v>
      </c>
      <c r="I39" s="8">
        <v>8000</v>
      </c>
      <c r="J39" s="8">
        <v>0</v>
      </c>
      <c r="K39" s="8">
        <v>0</v>
      </c>
      <c r="L39" s="8">
        <v>0</v>
      </c>
      <c r="M39" s="8">
        <v>150</v>
      </c>
      <c r="N39" s="8">
        <v>3560</v>
      </c>
      <c r="O39" s="11">
        <v>0</v>
      </c>
      <c r="P39" s="15">
        <v>0</v>
      </c>
      <c r="Q39" s="15">
        <v>9300</v>
      </c>
      <c r="R39" s="18">
        <v>3560</v>
      </c>
      <c r="S39" s="18">
        <v>9900</v>
      </c>
      <c r="T39" s="18">
        <v>150</v>
      </c>
      <c r="U39" s="18">
        <v>3909</v>
      </c>
      <c r="V39" s="18">
        <v>1949.5</v>
      </c>
      <c r="W39" s="18">
        <v>0</v>
      </c>
      <c r="X39" s="18">
        <v>3000</v>
      </c>
      <c r="Y39" s="18">
        <v>150</v>
      </c>
      <c r="Z39" s="18">
        <v>7000</v>
      </c>
      <c r="AA39" s="18">
        <v>5840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5200</v>
      </c>
      <c r="AH39" s="18">
        <v>13300</v>
      </c>
      <c r="AI39" s="18">
        <v>735</v>
      </c>
      <c r="AJ39" s="18">
        <v>0</v>
      </c>
      <c r="AK39" s="18">
        <v>0</v>
      </c>
      <c r="AL39" s="18">
        <v>0</v>
      </c>
      <c r="AM39" s="18">
        <v>45077</v>
      </c>
      <c r="AN39" s="18">
        <v>11150</v>
      </c>
    </row>
    <row r="40" spans="1:40" ht="38.25">
      <c r="A40" s="5" t="s">
        <v>29</v>
      </c>
      <c r="B40" s="6" t="str">
        <f>"На проведение публичных массовых мероприятий"</f>
        <v>На проведение публичных массовых мероприятий</v>
      </c>
      <c r="C40" s="7">
        <v>250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1">
        <v>0</v>
      </c>
      <c r="P40" s="15">
        <v>0</v>
      </c>
      <c r="Q40" s="15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</row>
    <row r="41" spans="1:40" ht="63.75">
      <c r="A41" s="5" t="s">
        <v>30</v>
      </c>
      <c r="B41" s="6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7">
        <v>260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1">
        <v>0</v>
      </c>
      <c r="P41" s="15">
        <v>0</v>
      </c>
      <c r="Q41" s="15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</row>
    <row r="42" spans="1:40" ht="102">
      <c r="A42" s="5" t="s">
        <v>31</v>
      </c>
      <c r="B42" s="6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7">
        <v>270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1">
        <v>0</v>
      </c>
      <c r="P42" s="15">
        <v>0</v>
      </c>
      <c r="Q42" s="15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</row>
    <row r="43" spans="1:40" ht="89.25">
      <c r="A43" s="5" t="s">
        <v>32</v>
      </c>
      <c r="B43" s="6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7">
        <v>280</v>
      </c>
      <c r="D43" s="8">
        <v>5940</v>
      </c>
      <c r="E43" s="8">
        <v>0</v>
      </c>
      <c r="F43" s="8">
        <v>0</v>
      </c>
      <c r="G43" s="8">
        <v>0</v>
      </c>
      <c r="H43" s="8">
        <v>0</v>
      </c>
      <c r="I43" s="8">
        <v>1000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1">
        <v>0</v>
      </c>
      <c r="P43" s="15">
        <v>0</v>
      </c>
      <c r="Q43" s="15">
        <v>0</v>
      </c>
      <c r="R43" s="18">
        <v>0</v>
      </c>
      <c r="S43" s="18">
        <v>0</v>
      </c>
      <c r="T43" s="18">
        <v>0</v>
      </c>
      <c r="U43" s="18">
        <v>0</v>
      </c>
      <c r="V43" s="18">
        <v>310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15000</v>
      </c>
      <c r="AL43" s="18">
        <v>0</v>
      </c>
      <c r="AM43" s="18">
        <v>0</v>
      </c>
      <c r="AN43" s="18">
        <v>0</v>
      </c>
    </row>
    <row r="44" spans="1:40" ht="89.25">
      <c r="A44" s="5" t="s">
        <v>33</v>
      </c>
      <c r="B44" s="6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7">
        <v>300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11">
        <v>0</v>
      </c>
      <c r="P44" s="15">
        <v>0</v>
      </c>
      <c r="Q44" s="15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</row>
    <row r="45" spans="1:40">
      <c r="A45" s="5" t="s">
        <v>5</v>
      </c>
      <c r="B45" s="7" t="str">
        <f>"из них"</f>
        <v>из них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5"/>
      <c r="Q45" s="15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89.25">
      <c r="A46" s="5" t="s">
        <v>34</v>
      </c>
      <c r="B46" s="6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7">
        <v>290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1">
        <v>0</v>
      </c>
      <c r="P46" s="15">
        <v>0</v>
      </c>
      <c r="Q46" s="15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</row>
  </sheetData>
  <mergeCells count="3">
    <mergeCell ref="A2:L2"/>
    <mergeCell ref="A3:L3"/>
    <mergeCell ref="A4:L4"/>
  </mergeCells>
  <pageMargins left="0.34722222222222221" right="0.1388888888888889" top="0.1388888888888889" bottom="0.1388888888888889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2019-09-12T14:32:23Z</cp:lastPrinted>
  <dcterms:created xsi:type="dcterms:W3CDTF">2019-09-12T14:31:16Z</dcterms:created>
  <dcterms:modified xsi:type="dcterms:W3CDTF">2019-10-14T06:58:00Z</dcterms:modified>
</cp:coreProperties>
</file>