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6" i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<sst xmlns="http://schemas.openxmlformats.org/spreadsheetml/2006/main" count="44" uniqueCount="36">
  <si>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</si>
  <si>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Совета депутатов Никулинского сельского поселения Калининского муниципального района Тверской области пятого созыва</t>
  </si>
  <si>
    <t>территориальная избирательная комиссия Калининского района</t>
  </si>
  <si>
    <t>По состоянию на 28.09.2020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</si>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</sst>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5" fillId="3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workbookViewId="0">
      <selection activeCell="AA7" sqref="AA7:AB11"/>
    </sheetView>
  </sheetViews>
  <sheetFormatPr defaultRowHeight="15"/>
  <cols>
    <col min="1" max="1" width="8.140625" customWidth="1"/>
    <col min="2" max="2" width="13.7109375" customWidth="1"/>
    <col min="3" max="3" width="4.7109375" customWidth="1"/>
    <col min="4" max="26" width="13.7109375" customWidth="1"/>
  </cols>
  <sheetData>
    <row r="1" spans="1:26" ht="15" customHeight="1"/>
    <row r="2" spans="1:26" ht="121.1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Y5" s="3" t="s">
        <v>3</v>
      </c>
    </row>
    <row r="6" spans="1:26">
      <c r="Y6" s="3" t="s">
        <v>4</v>
      </c>
    </row>
    <row r="7" spans="1:26" ht="170.25" customHeight="1">
      <c r="A7" s="4" t="str">
        <f>"№ строки"</f>
        <v>№ строки</v>
      </c>
      <c r="B7" s="5" t="str">
        <f>"Строка финансового отчета"</f>
        <v>Строка финансового отчета</v>
      </c>
      <c r="C7" s="6" t="str">
        <f>"Шифр строки"</f>
        <v>Шифр строки</v>
      </c>
      <c r="D7" s="7" t="str">
        <f>"Азаданов Денис Александрович"</f>
        <v>Азаданов Денис Александрович</v>
      </c>
      <c r="E7" s="7" t="str">
        <f>"Афанасьева Елена Геннадьевна"</f>
        <v>Афанасьева Елена Геннадьевна</v>
      </c>
      <c r="F7" s="7" t="str">
        <f>"Белякова Анна Вячеславовна"</f>
        <v>Белякова Анна Вячеславовна</v>
      </c>
      <c r="G7" s="7" t="str">
        <f>"Вавилин Эдуард Вячеславович"</f>
        <v>Вавилин Эдуард Вячеславович</v>
      </c>
      <c r="H7" s="7" t="str">
        <f>"Вареца Роман Сергеевич"</f>
        <v>Вареца Роман Сергеевич</v>
      </c>
      <c r="I7" s="7" t="str">
        <f>"Грицков Андрей Алексеевич"</f>
        <v>Грицков Андрей Алексеевич</v>
      </c>
      <c r="J7" s="7" t="str">
        <f>"Дмитриев Павел Олегович"</f>
        <v>Дмитриев Павел Олегович</v>
      </c>
      <c r="K7" s="7" t="str">
        <f>"Драгина Ольга Ефремовна"</f>
        <v>Драгина Ольга Ефремовна</v>
      </c>
      <c r="L7" s="7" t="str">
        <f>"Егоров Степан Владимирович"</f>
        <v>Егоров Степан Владимирович</v>
      </c>
      <c r="M7" s="7" t="str">
        <f>"Егорова Дарья Алексеевна"</f>
        <v>Егорова Дарья Алексеевна</v>
      </c>
      <c r="N7" s="7" t="str">
        <f>"Желтов Виталий Витальевич"</f>
        <v>Желтов Виталий Витальевич</v>
      </c>
      <c r="O7" s="7" t="str">
        <f>"Иевлева Людмила Сергеевна"</f>
        <v>Иевлева Людмила Сергеевна</v>
      </c>
      <c r="P7" s="7" t="str">
        <f>"Кауц Анатолий Альбертович"</f>
        <v>Кауц Анатолий Альбертович</v>
      </c>
      <c r="Q7" s="7" t="str">
        <f>"Кокотин Владимир Иванович"</f>
        <v>Кокотин Владимир Иванович</v>
      </c>
      <c r="R7" s="7" t="str">
        <f>"Павлюк Андрей Валерьевич"</f>
        <v>Павлюк Андрей Валерьевич</v>
      </c>
      <c r="S7" s="7" t="str">
        <f>"Петров Валерий Борисович"</f>
        <v>Петров Валерий Борисович</v>
      </c>
      <c r="T7" s="7" t="str">
        <f>"Полякова Зинаида Александровна"</f>
        <v>Полякова Зинаида Александровна</v>
      </c>
      <c r="U7" s="7" t="str">
        <f>"Сариев Иван Юрьевич"</f>
        <v>Сариев Иван Юрьевич</v>
      </c>
      <c r="V7" s="7" t="str">
        <f>"Сербинов Алексей Павлович"</f>
        <v>Сербинов Алексей Павлович</v>
      </c>
      <c r="W7" s="7" t="str">
        <f>"Сипягин Александр Николаевич"</f>
        <v>Сипягин Александр Николаевич</v>
      </c>
      <c r="X7" s="7" t="str">
        <f>"Соломенников Николай Владимирович"</f>
        <v>Соломенников Николай Владимирович</v>
      </c>
      <c r="Y7" s="7" t="str">
        <f>"Хавазов Тахир Шабарович"</f>
        <v>Хавазов Тахир Шабарович</v>
      </c>
      <c r="Z7" s="7" t="str">
        <f>"Щербакова Алла Петровна"</f>
        <v>Щербакова Алла Петровна</v>
      </c>
    </row>
    <row r="8" spans="1:26">
      <c r="A8" s="8" t="s">
        <v>5</v>
      </c>
      <c r="B8" s="5" t="str">
        <f>"2"</f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</row>
    <row r="9" spans="1:26" ht="75" customHeight="1">
      <c r="A9" s="9" t="s">
        <v>5</v>
      </c>
      <c r="B9" s="10" t="str">
        <f>"Поступило средств в избирательный фонд, всего"</f>
        <v>Поступило средств в избирательный фонд, всего</v>
      </c>
      <c r="C9" s="11">
        <v>10</v>
      </c>
      <c r="D9" s="12">
        <v>7000</v>
      </c>
      <c r="E9" s="12">
        <v>7695</v>
      </c>
      <c r="F9" s="12">
        <v>7695</v>
      </c>
      <c r="G9" s="12">
        <v>7000</v>
      </c>
      <c r="H9" s="12">
        <v>8100</v>
      </c>
      <c r="I9" s="12">
        <v>7000</v>
      </c>
      <c r="J9" s="12">
        <v>7695</v>
      </c>
      <c r="K9" s="12">
        <v>8100</v>
      </c>
      <c r="L9" s="12">
        <v>7695</v>
      </c>
      <c r="M9" s="12">
        <v>5000</v>
      </c>
      <c r="N9" s="12">
        <v>8100</v>
      </c>
      <c r="O9" s="12">
        <v>5000</v>
      </c>
      <c r="P9" s="12">
        <v>7000</v>
      </c>
      <c r="Q9" s="12">
        <v>7695</v>
      </c>
      <c r="R9" s="12">
        <v>7695</v>
      </c>
      <c r="S9" s="12">
        <v>7695</v>
      </c>
      <c r="T9" s="12">
        <v>8100</v>
      </c>
      <c r="U9" s="12">
        <v>7695</v>
      </c>
      <c r="V9" s="12">
        <v>9000</v>
      </c>
      <c r="W9" s="12">
        <v>7695</v>
      </c>
      <c r="X9" s="12">
        <v>8100</v>
      </c>
      <c r="Y9" s="12">
        <v>5000</v>
      </c>
      <c r="Z9" s="12">
        <v>0</v>
      </c>
    </row>
    <row r="10" spans="1:26">
      <c r="A10" s="9" t="s">
        <v>6</v>
      </c>
      <c r="B10" s="11" t="str">
        <f>"в том числе"</f>
        <v>в том числе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5" customHeight="1">
      <c r="A11" s="9" t="s">
        <v>7</v>
      </c>
      <c r="B11" s="10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11">
        <v>20</v>
      </c>
      <c r="D11" s="12">
        <v>7000</v>
      </c>
      <c r="E11" s="12">
        <v>7695</v>
      </c>
      <c r="F11" s="12">
        <v>7695</v>
      </c>
      <c r="G11" s="12">
        <v>7000</v>
      </c>
      <c r="H11" s="12">
        <v>8100</v>
      </c>
      <c r="I11" s="12">
        <v>7000</v>
      </c>
      <c r="J11" s="12">
        <v>7695</v>
      </c>
      <c r="K11" s="12">
        <v>8100</v>
      </c>
      <c r="L11" s="12">
        <v>7695</v>
      </c>
      <c r="M11" s="12">
        <v>5000</v>
      </c>
      <c r="N11" s="12">
        <v>8100</v>
      </c>
      <c r="O11" s="12">
        <v>5000</v>
      </c>
      <c r="P11" s="12">
        <v>7000</v>
      </c>
      <c r="Q11" s="12">
        <v>7695</v>
      </c>
      <c r="R11" s="12">
        <v>7695</v>
      </c>
      <c r="S11" s="12">
        <v>7695</v>
      </c>
      <c r="T11" s="12">
        <v>8100</v>
      </c>
      <c r="U11" s="12">
        <v>7695</v>
      </c>
      <c r="V11" s="12">
        <v>9000</v>
      </c>
      <c r="W11" s="12">
        <v>7695</v>
      </c>
      <c r="X11" s="12">
        <v>8100</v>
      </c>
      <c r="Y11" s="12">
        <v>5000</v>
      </c>
      <c r="Z11" s="12">
        <v>0</v>
      </c>
    </row>
    <row r="12" spans="1:26">
      <c r="A12" s="9" t="s">
        <v>6</v>
      </c>
      <c r="B12" s="11" t="str">
        <f>"из них"</f>
        <v>из них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05" customHeight="1">
      <c r="A13" s="9" t="s">
        <v>8</v>
      </c>
      <c r="B13" s="10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11">
        <v>30</v>
      </c>
      <c r="D13" s="12">
        <v>0</v>
      </c>
      <c r="E13" s="12">
        <v>7695</v>
      </c>
      <c r="F13" s="12">
        <v>7695</v>
      </c>
      <c r="G13" s="12">
        <v>0</v>
      </c>
      <c r="H13" s="12">
        <v>8100</v>
      </c>
      <c r="I13" s="12">
        <v>0</v>
      </c>
      <c r="J13" s="12">
        <v>7695</v>
      </c>
      <c r="K13" s="12">
        <v>8100</v>
      </c>
      <c r="L13" s="12">
        <v>7695</v>
      </c>
      <c r="M13" s="12">
        <v>0</v>
      </c>
      <c r="N13" s="12">
        <v>8100</v>
      </c>
      <c r="O13" s="12">
        <v>0</v>
      </c>
      <c r="P13" s="12">
        <v>0</v>
      </c>
      <c r="Q13" s="12">
        <v>7695</v>
      </c>
      <c r="R13" s="12">
        <v>7695</v>
      </c>
      <c r="S13" s="12">
        <v>7695</v>
      </c>
      <c r="T13" s="12">
        <v>8100</v>
      </c>
      <c r="U13" s="12">
        <v>7695</v>
      </c>
      <c r="V13" s="12">
        <v>9000</v>
      </c>
      <c r="W13" s="12">
        <v>7695</v>
      </c>
      <c r="X13" s="12">
        <v>8100</v>
      </c>
      <c r="Y13" s="12">
        <v>0</v>
      </c>
      <c r="Z13" s="12">
        <v>0</v>
      </c>
    </row>
    <row r="14" spans="1:26" ht="135" customHeight="1">
      <c r="A14" s="9" t="s">
        <v>9</v>
      </c>
      <c r="B14" s="10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1">
        <v>40</v>
      </c>
      <c r="D14" s="12">
        <v>7000</v>
      </c>
      <c r="E14" s="12">
        <v>0</v>
      </c>
      <c r="F14" s="12">
        <v>0</v>
      </c>
      <c r="G14" s="12">
        <v>7000</v>
      </c>
      <c r="H14" s="12">
        <v>0</v>
      </c>
      <c r="I14" s="12">
        <v>7000</v>
      </c>
      <c r="J14" s="12">
        <v>0</v>
      </c>
      <c r="K14" s="12">
        <v>0</v>
      </c>
      <c r="L14" s="12">
        <v>0</v>
      </c>
      <c r="M14" s="12">
        <v>5000</v>
      </c>
      <c r="N14" s="12">
        <v>0</v>
      </c>
      <c r="O14" s="12">
        <v>5000</v>
      </c>
      <c r="P14" s="12">
        <v>7000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5000</v>
      </c>
      <c r="Z14" s="12">
        <v>0</v>
      </c>
    </row>
    <row r="15" spans="1:26" ht="75" customHeight="1">
      <c r="A15" s="9" t="s">
        <v>10</v>
      </c>
      <c r="B15" s="10" t="str">
        <f>"Добровольные пожертвования гражданина"</f>
        <v>Добровольные пожертвования гражданина</v>
      </c>
      <c r="C15" s="11">
        <v>50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ht="90" customHeight="1">
      <c r="A16" s="9" t="s">
        <v>11</v>
      </c>
      <c r="B16" s="10" t="str">
        <f>"Добровольные пожертвования юридического лица"</f>
        <v>Добровольные пожертвования юридического лица</v>
      </c>
      <c r="C16" s="11">
        <v>60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</row>
    <row r="17" spans="1:26" ht="210" customHeight="1">
      <c r="A17" s="9" t="s">
        <v>12</v>
      </c>
      <c r="B17" s="10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11">
        <v>70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</row>
    <row r="18" spans="1:26">
      <c r="A18" s="9" t="s">
        <v>6</v>
      </c>
      <c r="B18" s="11" t="str">
        <f>"из них"</f>
        <v>из них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05" customHeight="1">
      <c r="A19" s="9" t="s">
        <v>13</v>
      </c>
      <c r="B19" s="10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11">
        <v>80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</row>
    <row r="20" spans="1:26" ht="135" customHeight="1">
      <c r="A20" s="9" t="s">
        <v>14</v>
      </c>
      <c r="B20" s="10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11">
        <v>90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</row>
    <row r="21" spans="1:26" ht="30" customHeight="1">
      <c r="A21" s="9" t="s">
        <v>15</v>
      </c>
      <c r="B21" s="10" t="str">
        <f>"Средства гражданина"</f>
        <v>Средства гражданина</v>
      </c>
      <c r="C21" s="11">
        <v>100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</row>
    <row r="22" spans="1:26" ht="45" customHeight="1">
      <c r="A22" s="9" t="s">
        <v>16</v>
      </c>
      <c r="B22" s="10" t="str">
        <f>"Средства юридического лица"</f>
        <v>Средства юридического лица</v>
      </c>
      <c r="C22" s="11">
        <v>110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</row>
    <row r="23" spans="1:26" ht="90" customHeight="1">
      <c r="A23" s="9" t="s">
        <v>17</v>
      </c>
      <c r="B23" s="10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1">
        <v>120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900</v>
      </c>
      <c r="W23" s="12">
        <v>0</v>
      </c>
      <c r="X23" s="12">
        <v>0</v>
      </c>
      <c r="Y23" s="12">
        <v>0</v>
      </c>
      <c r="Z23" s="12">
        <v>0</v>
      </c>
    </row>
    <row r="24" spans="1:26">
      <c r="A24" s="9" t="s">
        <v>6</v>
      </c>
      <c r="B24" s="11" t="str">
        <f>"из них"</f>
        <v>из них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45" customHeight="1">
      <c r="A25" s="9" t="s">
        <v>18</v>
      </c>
      <c r="B25" s="10" t="str">
        <f>"Перечислено в доход бюджета"</f>
        <v>Перечислено в доход бюджета</v>
      </c>
      <c r="C25" s="11">
        <v>130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</row>
    <row r="26" spans="1:26" ht="135" customHeight="1">
      <c r="A26" s="9" t="s">
        <v>19</v>
      </c>
      <c r="B26" s="10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11">
        <v>140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</row>
    <row r="27" spans="1:26">
      <c r="A27" s="9" t="s">
        <v>6</v>
      </c>
      <c r="B27" s="11" t="str">
        <f>"из них"</f>
        <v>из них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0" customHeight="1">
      <c r="A28" s="9" t="s">
        <v>20</v>
      </c>
      <c r="B28" s="10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1">
        <v>150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1:26" ht="195" customHeight="1">
      <c r="A29" s="9" t="s">
        <v>21</v>
      </c>
      <c r="B29" s="10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1">
        <v>160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</row>
    <row r="30" spans="1:26" ht="105" customHeight="1">
      <c r="A30" s="9" t="s">
        <v>22</v>
      </c>
      <c r="B30" s="10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1">
        <v>170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</row>
    <row r="31" spans="1:26" ht="105" customHeight="1">
      <c r="A31" s="9" t="s">
        <v>23</v>
      </c>
      <c r="B31" s="10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1">
        <v>180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900</v>
      </c>
      <c r="W31" s="12">
        <v>0</v>
      </c>
      <c r="X31" s="12">
        <v>0</v>
      </c>
      <c r="Y31" s="12">
        <v>0</v>
      </c>
      <c r="Z31" s="12">
        <v>0</v>
      </c>
    </row>
    <row r="32" spans="1:26" ht="45" customHeight="1">
      <c r="A32" s="9" t="s">
        <v>24</v>
      </c>
      <c r="B32" s="10" t="str">
        <f>"Израсходовано средств, всего"</f>
        <v>Израсходовано средств, всего</v>
      </c>
      <c r="C32" s="11">
        <v>190</v>
      </c>
      <c r="D32" s="12">
        <v>7000</v>
      </c>
      <c r="E32" s="12">
        <v>7695</v>
      </c>
      <c r="F32" s="12">
        <v>7695</v>
      </c>
      <c r="G32" s="12">
        <v>7000</v>
      </c>
      <c r="H32" s="12">
        <v>8100</v>
      </c>
      <c r="I32" s="12">
        <v>7000</v>
      </c>
      <c r="J32" s="12">
        <v>7695</v>
      </c>
      <c r="K32" s="12">
        <v>8100</v>
      </c>
      <c r="L32" s="12">
        <v>7695</v>
      </c>
      <c r="M32" s="12">
        <v>5000</v>
      </c>
      <c r="N32" s="12">
        <v>8100</v>
      </c>
      <c r="O32" s="12">
        <v>5000</v>
      </c>
      <c r="P32" s="12">
        <v>7000</v>
      </c>
      <c r="Q32" s="12">
        <v>7695</v>
      </c>
      <c r="R32" s="12">
        <v>7695</v>
      </c>
      <c r="S32" s="12">
        <v>7695</v>
      </c>
      <c r="T32" s="12">
        <v>8100</v>
      </c>
      <c r="U32" s="12">
        <v>7695</v>
      </c>
      <c r="V32" s="12">
        <v>8100</v>
      </c>
      <c r="W32" s="12">
        <v>7695</v>
      </c>
      <c r="X32" s="12">
        <v>8100</v>
      </c>
      <c r="Y32" s="12">
        <v>5000</v>
      </c>
      <c r="Z32" s="12">
        <v>0</v>
      </c>
    </row>
    <row r="33" spans="1:26">
      <c r="A33" s="9" t="s">
        <v>6</v>
      </c>
      <c r="B33" s="11" t="str">
        <f>"из них"</f>
        <v>из них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05" customHeight="1">
      <c r="A34" s="9" t="s">
        <v>25</v>
      </c>
      <c r="B34" s="10" t="str">
        <f>"На организацию сбора подписей избирателей, 
из них"</f>
        <v>На организацию сбора подписей избирателей, 
из них</v>
      </c>
      <c r="C34" s="11">
        <v>200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</row>
    <row r="35" spans="1:26">
      <c r="A35" s="9" t="s">
        <v>6</v>
      </c>
      <c r="B35" s="11" t="str">
        <f>"из них"</f>
        <v>из них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90" customHeight="1">
      <c r="A36" s="9" t="s">
        <v>26</v>
      </c>
      <c r="B36" s="10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11">
        <v>210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</row>
    <row r="37" spans="1:26" ht="105" customHeight="1">
      <c r="A37" s="9" t="s">
        <v>27</v>
      </c>
      <c r="B37" s="10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1">
        <v>220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</row>
    <row r="38" spans="1:26" ht="120" customHeight="1">
      <c r="A38" s="9" t="s">
        <v>28</v>
      </c>
      <c r="B38" s="10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1">
        <v>230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</row>
    <row r="39" spans="1:26" ht="120" customHeight="1">
      <c r="A39" s="9" t="s">
        <v>29</v>
      </c>
      <c r="B39" s="10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11">
        <v>240</v>
      </c>
      <c r="D39" s="12">
        <v>7000</v>
      </c>
      <c r="E39" s="12">
        <v>7695</v>
      </c>
      <c r="F39" s="12">
        <v>7695</v>
      </c>
      <c r="G39" s="12">
        <v>7000</v>
      </c>
      <c r="H39" s="12">
        <v>8100</v>
      </c>
      <c r="I39" s="12">
        <v>7000</v>
      </c>
      <c r="J39" s="12">
        <v>7695</v>
      </c>
      <c r="K39" s="12">
        <v>8100</v>
      </c>
      <c r="L39" s="12">
        <v>7695</v>
      </c>
      <c r="M39" s="12">
        <v>5000</v>
      </c>
      <c r="N39" s="12">
        <v>8100</v>
      </c>
      <c r="O39" s="12">
        <v>5000</v>
      </c>
      <c r="P39" s="12">
        <v>7000</v>
      </c>
      <c r="Q39" s="12">
        <v>7695</v>
      </c>
      <c r="R39" s="12">
        <v>7695</v>
      </c>
      <c r="S39" s="12">
        <v>7695</v>
      </c>
      <c r="T39" s="12">
        <v>8100</v>
      </c>
      <c r="U39" s="12">
        <v>7695</v>
      </c>
      <c r="V39" s="12">
        <v>8100</v>
      </c>
      <c r="W39" s="12">
        <v>7695</v>
      </c>
      <c r="X39" s="12">
        <v>8100</v>
      </c>
      <c r="Y39" s="12">
        <v>5000</v>
      </c>
      <c r="Z39" s="12">
        <v>0</v>
      </c>
    </row>
    <row r="40" spans="1:26" ht="90" customHeight="1">
      <c r="A40" s="9" t="s">
        <v>30</v>
      </c>
      <c r="B40" s="10" t="str">
        <f>"На проведение публичных массовых мероприятий"</f>
        <v>На проведение публичных массовых мероприятий</v>
      </c>
      <c r="C40" s="11">
        <v>250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</row>
    <row r="41" spans="1:26" ht="105" customHeight="1">
      <c r="A41" s="9" t="s">
        <v>31</v>
      </c>
      <c r="B41" s="10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11">
        <v>260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</row>
    <row r="42" spans="1:26" ht="180" customHeight="1">
      <c r="A42" s="9" t="s">
        <v>32</v>
      </c>
      <c r="B42" s="10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11">
        <v>270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</row>
    <row r="43" spans="1:26" ht="150" customHeight="1">
      <c r="A43" s="9" t="s">
        <v>33</v>
      </c>
      <c r="B43" s="10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11">
        <v>280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</row>
    <row r="44" spans="1:26" ht="180" customHeight="1">
      <c r="A44" s="9" t="s">
        <v>34</v>
      </c>
      <c r="B44" s="10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11">
        <v>300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</row>
    <row r="45" spans="1:26">
      <c r="A45" s="9" t="s">
        <v>6</v>
      </c>
      <c r="B45" s="11" t="str">
        <f>"из них"</f>
        <v>из них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25" customHeight="1">
      <c r="A46" s="9" t="s">
        <v>35</v>
      </c>
      <c r="B46" s="10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11">
        <v>290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</row>
  </sheetData>
  <mergeCells count="3">
    <mergeCell ref="A2:Z2"/>
    <mergeCell ref="A3:Z3"/>
    <mergeCell ref="A4:Z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2020-09-29T07:30:56Z</dcterms:created>
  <dcterms:modified xsi:type="dcterms:W3CDTF">2020-09-29T07:34:40Z</dcterms:modified>
</cp:coreProperties>
</file>